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1" documentId="8_{C17FF463-F0F5-4EE2-8BF5-627E05216F47}" xr6:coauthVersionLast="47" xr6:coauthVersionMax="47" xr10:uidLastSave="{5B72F799-8F9F-47B6-B23F-76BE8938C1C8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33" i="7"/>
  <c r="AX29" i="7"/>
  <c r="AX23" i="7"/>
  <c r="AX24" i="7"/>
  <c r="AX25" i="7"/>
  <c r="AX17" i="7"/>
  <c r="AX38" i="6"/>
  <c r="AX35" i="5"/>
  <c r="AX17" i="4"/>
  <c r="AX18" i="4"/>
  <c r="AX19" i="4"/>
  <c r="AX22" i="2"/>
  <c r="AX23" i="2"/>
  <c r="AX24" i="2"/>
  <c r="AX25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38" i="6"/>
  <c r="AV35" i="5"/>
  <c r="AW35" i="5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Z25" i="7" l="1"/>
  <c r="AZ32" i="8"/>
  <c r="AZ17" i="8"/>
  <c r="AZ35" i="5"/>
  <c r="AZ31" i="5"/>
  <c r="AZ20" i="8"/>
  <c r="AZ33" i="5"/>
  <c r="AZ32" i="6"/>
  <c r="AZ30" i="6"/>
  <c r="AZ18" i="4"/>
  <c r="AZ23" i="2"/>
  <c r="AZ29" i="7"/>
  <c r="AZ32" i="5"/>
  <c r="AZ29" i="5"/>
  <c r="AZ25" i="2"/>
  <c r="AZ37" i="6"/>
  <c r="AZ23" i="7"/>
  <c r="AZ30" i="8"/>
  <c r="AZ36" i="6"/>
  <c r="AZ14" i="8"/>
  <c r="AZ14" i="7"/>
  <c r="AZ16" i="7" s="1"/>
  <c r="AZ17" i="7" s="1"/>
  <c r="AZ38" i="6"/>
  <c r="AZ31" i="8"/>
  <c r="AZ35" i="6"/>
  <c r="AZ19" i="3"/>
  <c r="AZ33" i="7"/>
  <c r="AZ31" i="6"/>
  <c r="AZ21" i="3"/>
  <c r="AZ28" i="5"/>
  <c r="AZ22" i="2"/>
  <c r="AZ20" i="3"/>
  <c r="AZ34" i="5"/>
  <c r="AZ30" i="5"/>
  <c r="AZ24" i="8"/>
  <c r="AZ18" i="3"/>
  <c r="AZ22" i="3" s="1"/>
  <c r="AZ34" i="6"/>
  <c r="AZ33" i="6"/>
  <c r="AZ24" i="7"/>
  <c r="AZ17" i="4"/>
  <c r="AZ19" i="4"/>
  <c r="AZ24" i="2"/>
  <c r="AU25" i="2"/>
  <c r="AU29" i="7"/>
  <c r="AU35" i="5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<sst xmlns="http://schemas.openxmlformats.org/spreadsheetml/2006/main" count="485" uniqueCount="177">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</sst>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'Denuncias, Víctimas y Renuncias'!$W$24:$AZ$24</c:f>
              <c:numCache>
                <c:formatCode>0.0</c:formatCode>
                <c:ptCount val="30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0.11230085618294136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'Denuncias, Víctimas y Renuncias'!$W$25:$AZ$25</c:f>
              <c:numCache>
                <c:formatCode>0.0</c:formatCode>
                <c:ptCount val="30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0.13928404850746268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Provinciales'!$W$14:$AZ$14</c:f>
              <c:numCache>
                <c:formatCode>0.0%</c:formatCode>
                <c:ptCount val="30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Provinciales'!$W$17:$AZ$17</c:f>
              <c:numCache>
                <c:formatCode>0.0%</c:formatCode>
                <c:ptCount val="30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Provinciales'!$W$20:$AZ$20</c:f>
              <c:numCache>
                <c:formatCode>0.0%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Provinciales'!$W$24:$AZ$24</c:f>
              <c:numCache>
                <c:formatCode>0.0%</c:formatCode>
                <c:ptCount val="30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Medidas'!$W$13:$AZ$13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'Órdenes y Medidas'!$W$19:$AZ$19</c:f>
              <c:numCache>
                <c:formatCode>0.0%</c:formatCode>
                <c:ptCount val="30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Medidas'!$W$13:$AZ$13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'Órdenes y Medidas'!$W$14:$AZ$14</c:f>
              <c:numCache>
                <c:formatCode>#,##0</c:formatCode>
                <c:ptCount val="30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Enjuiciados!$W$18:$AZ$18</c:f>
              <c:numCache>
                <c:formatCode>0.0%</c:formatCode>
                <c:ptCount val="30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Enjuiciados!$W$19:$AZ$19</c:f>
              <c:numCache>
                <c:formatCode>0.0%</c:formatCode>
                <c:ptCount val="30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Penales'!$W$28:$AZ$28</c:f>
              <c:numCache>
                <c:formatCode>#,##0</c:formatCode>
                <c:ptCount val="30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Penales'!$W$29:$AZ$29</c:f>
              <c:numCache>
                <c:formatCode>#,##0</c:formatCode>
                <c:ptCount val="30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Penales'!$W$30:$AZ$30</c:f>
              <c:numCache>
                <c:formatCode>#,##0</c:formatCode>
                <c:ptCount val="30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Penales'!$W$31:$AZ$31</c:f>
              <c:numCache>
                <c:formatCode>#,##0</c:formatCode>
                <c:ptCount val="30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Penales'!$W$32:$AZ$32</c:f>
              <c:numCache>
                <c:formatCode>#,##0</c:formatCode>
                <c:ptCount val="30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Penales'!$W$33:$AZ$33</c:f>
              <c:numCache>
                <c:formatCode>#,##0</c:formatCode>
                <c:ptCount val="30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Civiles'!$W$30:$AZ$30</c:f>
              <c:numCache>
                <c:formatCode>#,##0</c:formatCode>
                <c:ptCount val="30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Civiles'!$W$31:$AZ$31</c:f>
              <c:numCache>
                <c:formatCode>#,##0</c:formatCode>
                <c:ptCount val="30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Civiles'!$W$32:$AZ$32</c:f>
              <c:numCache>
                <c:formatCode>#,##0</c:formatCode>
                <c:ptCount val="30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Civiles'!$W$33:$AZ$33</c:f>
              <c:numCache>
                <c:formatCode>#,##0</c:formatCode>
                <c:ptCount val="30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Civiles'!$W$34:$AZ$34</c:f>
              <c:numCache>
                <c:formatCode>#,##0</c:formatCode>
                <c:ptCount val="30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'Medidas Civiles'!$W$36:$AZ$36</c:f>
              <c:numCache>
                <c:formatCode>#,##0</c:formatCode>
                <c:ptCount val="30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'Juzgados de lo Penal'!$W$24:$AZ$24</c:f>
              <c:numCache>
                <c:formatCode>0.0%</c:formatCode>
                <c:ptCount val="30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'Juzgados de lo Penal'!$W$25:$AZ$25</c:f>
              <c:numCache>
                <c:formatCode>0.0%</c:formatCode>
                <c:ptCount val="30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'Juzgados de lo Penal'!$W$17:$AZ$17</c:f>
              <c:numCache>
                <c:formatCode>0.0%</c:formatCode>
                <c:ptCount val="30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Provinciales'!$W$31:$AZ$31</c:f>
              <c:numCache>
                <c:formatCode>0.0%</c:formatCode>
                <c:ptCount val="30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Provinciales'!$W$11:$AZ$11</c:f>
              <c:strCache>
                <c:ptCount val="30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</c:strCache>
            </c:strRef>
          </c:cat>
          <c:val>
            <c:numRef>
              <c:f>'Audiencias Provinciales'!$W$32:$AZ$32</c:f>
              <c:numCache>
                <c:formatCode>0.0%</c:formatCode>
                <c:ptCount val="30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3" t="s">
        <v>43</v>
      </c>
      <c r="C17" s="33"/>
      <c r="D17" s="33"/>
      <c r="E17" s="33"/>
    </row>
    <row r="18" spans="2:7" ht="14.25" x14ac:dyDescent="0.2">
      <c r="B18" s="33" t="s">
        <v>53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148</v>
      </c>
      <c r="C23" s="33"/>
      <c r="D23" s="33"/>
      <c r="E23" s="33"/>
      <c r="F23" s="33"/>
      <c r="G23" s="33"/>
    </row>
    <row r="24" spans="2:7" ht="14.25" x14ac:dyDescent="0.2">
      <c r="B24" s="33" t="s">
        <v>147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Z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2" ht="14.25" x14ac:dyDescent="0.2">
      <c r="AP8" s="27" t="s">
        <v>167</v>
      </c>
    </row>
    <row r="11" spans="2:52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</row>
    <row r="13" spans="2:52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</row>
    <row r="14" spans="2:52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</row>
    <row r="15" spans="2:52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</row>
    <row r="16" spans="2:52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</row>
    <row r="17" spans="2:52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</row>
    <row r="18" spans="2:52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</row>
    <row r="19" spans="2:52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2792</v>
      </c>
    </row>
    <row r="20" spans="2:52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2389</v>
      </c>
    </row>
    <row r="21" spans="2:52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5181</v>
      </c>
    </row>
    <row r="22" spans="2:52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AZ22" si="5">AU14/AU17</f>
        <v>0.34282677060725519</v>
      </c>
      <c r="AV22" s="12">
        <f t="shared" ref="AV22:AX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30">
        <v>0.34837081229921985</v>
      </c>
      <c r="AZ22" s="30">
        <f t="shared" si="5"/>
        <v>0.37177847621111954</v>
      </c>
    </row>
    <row r="23" spans="2:52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AZ23" si="12">AU20/AU21</f>
        <v>0.4236197592361976</v>
      </c>
      <c r="AV23" s="12">
        <f t="shared" ref="AV23:AX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  <c r="AY23" s="30">
        <v>0.43024414549078227</v>
      </c>
      <c r="AZ23" s="30">
        <f t="shared" si="12"/>
        <v>0.46110789422891335</v>
      </c>
    </row>
    <row r="24" spans="2:52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AZ24" si="19">AU21/AU17</f>
        <v>0.1067015103866767</v>
      </c>
      <c r="AV24" s="25">
        <f t="shared" ref="AV24:AX24" si="20">AV21/AV17</f>
        <v>0.10075855767800608</v>
      </c>
      <c r="AW24" s="25">
        <f t="shared" si="20"/>
        <v>9.8182510229327238E-2</v>
      </c>
      <c r="AX24" s="25">
        <f t="shared" si="20"/>
        <v>9.63238248292487E-2</v>
      </c>
      <c r="AY24" s="31">
        <v>9.2106470858191833E-2</v>
      </c>
      <c r="AZ24" s="31">
        <f t="shared" si="19"/>
        <v>0.11230085618294136</v>
      </c>
    </row>
    <row r="25" spans="2:52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AZ25" si="26">AU20/AU14</f>
        <v>0.13184754521963823</v>
      </c>
      <c r="AV25" s="26">
        <f t="shared" ref="AV25:AX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  <c r="AY25" s="32">
        <v>0.11375312870504545</v>
      </c>
      <c r="AZ25" s="32">
        <f t="shared" si="26"/>
        <v>0.13928404850746268</v>
      </c>
    </row>
    <row r="26" spans="2:52" ht="13.5" thickTop="1" x14ac:dyDescent="0.2"/>
    <row r="28" spans="2:52" x14ac:dyDescent="0.2">
      <c r="B28" s="34" t="s">
        <v>42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Z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2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  <c r="AV13" s="4" t="s">
        <v>172</v>
      </c>
      <c r="AW13" s="4" t="s">
        <v>173</v>
      </c>
      <c r="AX13" s="4" t="s">
        <v>174</v>
      </c>
      <c r="AY13" s="4" t="s">
        <v>175</v>
      </c>
      <c r="AZ13" s="4" t="s">
        <v>176</v>
      </c>
    </row>
    <row r="14" spans="2:52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</row>
    <row r="15" spans="2:52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</row>
    <row r="16" spans="2:52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</row>
    <row r="17" spans="2:52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</row>
    <row r="18" spans="2:52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f t="shared" ref="AZ18" si="2">SUM(AZ15,AZ17)</f>
        <v>3553</v>
      </c>
    </row>
    <row r="19" spans="2:52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AZ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si="8"/>
        <v>0.66493775933609955</v>
      </c>
    </row>
    <row r="20" spans="2:52" s="3" customFormat="1" ht="20.100000000000001" customHeight="1" thickBot="1" x14ac:dyDescent="0.25">
      <c r="B20" s="5" t="s">
        <v>45</v>
      </c>
      <c r="C20" s="12">
        <f t="shared" ref="C20:N20" si="10">C17/C14</f>
        <v>0.3732360679263334</v>
      </c>
      <c r="D20" s="12">
        <f t="shared" si="10"/>
        <v>0.38122332859174962</v>
      </c>
      <c r="E20" s="12">
        <f t="shared" si="10"/>
        <v>0.37836341490421882</v>
      </c>
      <c r="F20" s="12">
        <f t="shared" si="10"/>
        <v>0.41051844466600201</v>
      </c>
      <c r="G20" s="12">
        <f t="shared" si="10"/>
        <v>0.40864516129032258</v>
      </c>
      <c r="H20" s="12">
        <f t="shared" si="10"/>
        <v>0.41088631984585744</v>
      </c>
      <c r="I20" s="12">
        <f t="shared" si="10"/>
        <v>0.39899403438998715</v>
      </c>
      <c r="J20" s="12">
        <f t="shared" si="10"/>
        <v>0.42440447253281477</v>
      </c>
      <c r="K20" s="12">
        <f t="shared" si="10"/>
        <v>0.41693148595398499</v>
      </c>
      <c r="L20" s="12">
        <f t="shared" si="10"/>
        <v>0.44530137636449929</v>
      </c>
      <c r="M20" s="12">
        <f t="shared" si="10"/>
        <v>0.44158056091745201</v>
      </c>
      <c r="N20" s="12">
        <f t="shared" si="10"/>
        <v>0.43013019218846871</v>
      </c>
      <c r="O20" s="12">
        <f t="shared" ref="O20:AN20" si="11">O17/O14</f>
        <v>0.38213606089438629</v>
      </c>
      <c r="P20" s="12">
        <f t="shared" si="11"/>
        <v>0.38647186147186147</v>
      </c>
      <c r="Q20" s="12">
        <f t="shared" si="11"/>
        <v>0.38088445078459343</v>
      </c>
      <c r="R20" s="12">
        <f t="shared" si="11"/>
        <v>0.36545866364665913</v>
      </c>
      <c r="S20" s="12">
        <f t="shared" si="11"/>
        <v>0.3280684435669628</v>
      </c>
      <c r="T20" s="12">
        <f t="shared" si="11"/>
        <v>0.33399395014081568</v>
      </c>
      <c r="U20" s="12">
        <f t="shared" si="11"/>
        <v>0.32628249481071464</v>
      </c>
      <c r="V20" s="12">
        <f t="shared" si="11"/>
        <v>0.31910235358511219</v>
      </c>
      <c r="W20" s="12">
        <f t="shared" si="11"/>
        <v>0.2956254634043004</v>
      </c>
      <c r="X20" s="12">
        <f t="shared" si="11"/>
        <v>0.30208739758095982</v>
      </c>
      <c r="Y20" s="12">
        <f t="shared" si="11"/>
        <v>0.30046035805626597</v>
      </c>
      <c r="Z20" s="12">
        <f t="shared" si="11"/>
        <v>0.31218864164729326</v>
      </c>
      <c r="AA20" s="12">
        <f t="shared" si="11"/>
        <v>0.30272407732864676</v>
      </c>
      <c r="AB20" s="12">
        <f t="shared" si="11"/>
        <v>0.31162931556632345</v>
      </c>
      <c r="AC20" s="12">
        <f t="shared" si="11"/>
        <v>0.30944720678560983</v>
      </c>
      <c r="AD20" s="12">
        <f t="shared" si="11"/>
        <v>0.26985568674941973</v>
      </c>
      <c r="AE20" s="12">
        <f t="shared" si="11"/>
        <v>0.32014690451206718</v>
      </c>
      <c r="AF20" s="12">
        <f t="shared" si="11"/>
        <v>0.28639641395439486</v>
      </c>
      <c r="AG20" s="12">
        <f t="shared" si="11"/>
        <v>0.26282693884990432</v>
      </c>
      <c r="AH20" s="12">
        <f t="shared" si="11"/>
        <v>0.28166750376695127</v>
      </c>
      <c r="AI20" s="12">
        <f t="shared" si="11"/>
        <v>0.28461791470233527</v>
      </c>
      <c r="AJ20" s="12">
        <f t="shared" si="11"/>
        <v>0.2862165110922536</v>
      </c>
      <c r="AK20" s="12">
        <f t="shared" si="11"/>
        <v>0.28420029168692268</v>
      </c>
      <c r="AL20" s="12">
        <f t="shared" si="11"/>
        <v>0.30103595368677638</v>
      </c>
      <c r="AM20" s="12">
        <f t="shared" si="11"/>
        <v>0.31055214723926378</v>
      </c>
      <c r="AN20" s="12">
        <f t="shared" si="11"/>
        <v>0.28935185185185186</v>
      </c>
      <c r="AO20" s="12">
        <f t="shared" ref="AO20:AQ20" si="12">AO17/AO14</f>
        <v>0.28538422903063787</v>
      </c>
      <c r="AP20" s="12">
        <f t="shared" ref="AP20" si="13">AP17/AP14</f>
        <v>0.28546264635789037</v>
      </c>
      <c r="AQ20" s="12">
        <f t="shared" si="12"/>
        <v>0.29977412068409165</v>
      </c>
      <c r="AR20" s="12">
        <f t="shared" ref="AR20:AT20" si="14">AR17/AR14</f>
        <v>0.31566515495086922</v>
      </c>
      <c r="AS20" s="12">
        <f t="shared" ref="AS20" si="15">AS17/AS14</f>
        <v>0.32925645505727041</v>
      </c>
      <c r="AT20" s="12">
        <f t="shared" si="14"/>
        <v>0.30739861727375917</v>
      </c>
      <c r="AU20" s="12">
        <f t="shared" ref="AU20:AZ20" si="16">AU17/AU14</f>
        <v>0.30316833687620204</v>
      </c>
      <c r="AV20" s="12">
        <f t="shared" ref="AV20:AY20" si="17">AV17/AV14</f>
        <v>0.30737318498962851</v>
      </c>
      <c r="AW20" s="12">
        <f t="shared" si="17"/>
        <v>0.30116529995684072</v>
      </c>
      <c r="AX20" s="12">
        <f t="shared" si="17"/>
        <v>0.32298375468614821</v>
      </c>
      <c r="AY20" s="12">
        <f t="shared" si="17"/>
        <v>0.32865650550116082</v>
      </c>
      <c r="AZ20" s="12">
        <f t="shared" si="16"/>
        <v>0.33034703885326294</v>
      </c>
    </row>
    <row r="21" spans="2:52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8">O15/O14</f>
        <v>4.7811607992388198E-2</v>
      </c>
      <c r="P21" s="12">
        <f t="shared" si="18"/>
        <v>5.497835497835498E-2</v>
      </c>
      <c r="Q21" s="12">
        <f t="shared" si="18"/>
        <v>5.115141634399837E-2</v>
      </c>
      <c r="R21" s="12">
        <f t="shared" si="18"/>
        <v>3.4541336353340883E-2</v>
      </c>
      <c r="S21" s="12">
        <f t="shared" si="18"/>
        <v>3.6525172754195458E-2</v>
      </c>
      <c r="T21" s="12">
        <f t="shared" si="18"/>
        <v>3.0353603838531345E-2</v>
      </c>
      <c r="U21" s="12">
        <f t="shared" si="18"/>
        <v>2.9949589799347632E-2</v>
      </c>
      <c r="V21" s="12">
        <f t="shared" si="18"/>
        <v>2.769567597153804E-2</v>
      </c>
      <c r="W21" s="12">
        <f t="shared" si="18"/>
        <v>2.7221692617307489E-2</v>
      </c>
      <c r="X21" s="12">
        <f t="shared" si="18"/>
        <v>1.9313304721030045E-2</v>
      </c>
      <c r="Y21" s="12">
        <f t="shared" si="18"/>
        <v>1.8107416879795397E-2</v>
      </c>
      <c r="Z21" s="12">
        <f t="shared" si="18"/>
        <v>1.8819882652496404E-2</v>
      </c>
      <c r="AA21" s="12">
        <f t="shared" si="18"/>
        <v>1.0325131810193322E-2</v>
      </c>
      <c r="AB21" s="12">
        <f t="shared" si="18"/>
        <v>1.0599636583888553E-2</v>
      </c>
      <c r="AC21" s="12">
        <f t="shared" si="18"/>
        <v>1.1114360924246856E-2</v>
      </c>
      <c r="AD21" s="12">
        <f t="shared" si="18"/>
        <v>7.9725502068826327E-3</v>
      </c>
      <c r="AE21" s="12">
        <f t="shared" si="18"/>
        <v>8.9192025183630636E-3</v>
      </c>
      <c r="AF21" s="12">
        <f t="shared" si="18"/>
        <v>9.2574546871954776E-3</v>
      </c>
      <c r="AG21" s="12">
        <f t="shared" si="18"/>
        <v>1.166499589902488E-2</v>
      </c>
      <c r="AH21" s="12">
        <f t="shared" si="18"/>
        <v>5.3239578101456552E-3</v>
      </c>
      <c r="AI21" s="12">
        <f t="shared" si="18"/>
        <v>7.7842341848481525E-3</v>
      </c>
      <c r="AJ21" s="12">
        <f t="shared" si="18"/>
        <v>6.0613407685780095E-3</v>
      </c>
      <c r="AK21" s="12">
        <f t="shared" si="18"/>
        <v>4.8614487117160914E-3</v>
      </c>
      <c r="AL21" s="12">
        <f t="shared" si="18"/>
        <v>6.0938452163315053E-3</v>
      </c>
      <c r="AM21" s="12">
        <f t="shared" si="18"/>
        <v>5.0306748466257666E-3</v>
      </c>
      <c r="AN21" s="12">
        <f t="shared" si="18"/>
        <v>4.2087542087542087E-3</v>
      </c>
      <c r="AO21" s="12">
        <f t="shared" ref="AO21:AQ21" si="19">AO15/AO14</f>
        <v>2.5113008538422904E-3</v>
      </c>
      <c r="AP21" s="12">
        <f t="shared" ref="AP21" si="20">AP15/AP14</f>
        <v>2.7976375505129004E-3</v>
      </c>
      <c r="AQ21" s="12">
        <f t="shared" si="19"/>
        <v>2.2587931590835751E-3</v>
      </c>
      <c r="AR21" s="12">
        <f t="shared" ref="AR21:AT21" si="21">AR15/AR14</f>
        <v>5.7634164777021924E-3</v>
      </c>
      <c r="AS21" s="12">
        <f t="shared" ref="AS21" si="22">AS15/AS14</f>
        <v>3.5915356241506503E-3</v>
      </c>
      <c r="AT21" s="12">
        <f t="shared" si="21"/>
        <v>5.6753688989784334E-3</v>
      </c>
      <c r="AU21" s="12">
        <f t="shared" ref="AU21:AZ21" si="23">AU15/AU14</f>
        <v>3.6440935317339812E-3</v>
      </c>
      <c r="AV21" s="12">
        <f t="shared" ref="AV21:AY21" si="24">AV15/AV14</f>
        <v>5.9400339430511033E-3</v>
      </c>
      <c r="AW21" s="12">
        <f t="shared" si="24"/>
        <v>4.1432887354337505E-3</v>
      </c>
      <c r="AX21" s="12">
        <f t="shared" si="24"/>
        <v>3.8450446986446219E-3</v>
      </c>
      <c r="AY21" s="12">
        <f t="shared" si="24"/>
        <v>5.5516301604925811E-3</v>
      </c>
      <c r="AZ21" s="12">
        <f t="shared" si="23"/>
        <v>4.7152018106374951E-3</v>
      </c>
    </row>
    <row r="22" spans="2:52" s="3" customFormat="1" ht="20.100000000000001" customHeight="1" thickBot="1" x14ac:dyDescent="0.25">
      <c r="B22" s="7" t="s">
        <v>47</v>
      </c>
      <c r="C22" s="17">
        <f t="shared" ref="C22:N22" si="25">C18/C14</f>
        <v>0.3732360679263334</v>
      </c>
      <c r="D22" s="17">
        <f t="shared" si="25"/>
        <v>0.38122332859174962</v>
      </c>
      <c r="E22" s="17">
        <f t="shared" si="25"/>
        <v>0.37836341490421882</v>
      </c>
      <c r="F22" s="17">
        <f t="shared" si="25"/>
        <v>0.41051844466600201</v>
      </c>
      <c r="G22" s="17">
        <f t="shared" si="25"/>
        <v>0.40864516129032258</v>
      </c>
      <c r="H22" s="17">
        <f t="shared" si="25"/>
        <v>0.41088631984585744</v>
      </c>
      <c r="I22" s="17">
        <f t="shared" si="25"/>
        <v>0.39899403438998715</v>
      </c>
      <c r="J22" s="17">
        <f t="shared" si="25"/>
        <v>0.42440447253281477</v>
      </c>
      <c r="K22" s="17">
        <f t="shared" si="25"/>
        <v>0.41693148595398499</v>
      </c>
      <c r="L22" s="17">
        <f t="shared" si="25"/>
        <v>0.44530137636449929</v>
      </c>
      <c r="M22" s="17">
        <f t="shared" si="25"/>
        <v>0.44158056091745201</v>
      </c>
      <c r="N22" s="17">
        <f t="shared" si="25"/>
        <v>0.43013019218846871</v>
      </c>
      <c r="O22" s="17">
        <f t="shared" ref="O22:AN22" si="26">O18/O14</f>
        <v>0.42994766888677449</v>
      </c>
      <c r="P22" s="17">
        <f t="shared" si="26"/>
        <v>0.44145021645021643</v>
      </c>
      <c r="Q22" s="17">
        <f t="shared" si="26"/>
        <v>0.43203586712859182</v>
      </c>
      <c r="R22" s="17">
        <f t="shared" si="26"/>
        <v>0.4</v>
      </c>
      <c r="S22" s="17">
        <f t="shared" si="26"/>
        <v>0.36459361632115828</v>
      </c>
      <c r="T22" s="17">
        <f t="shared" si="26"/>
        <v>0.36434755397934704</v>
      </c>
      <c r="U22" s="17">
        <f t="shared" si="26"/>
        <v>0.35623208461006228</v>
      </c>
      <c r="V22" s="17">
        <f t="shared" si="26"/>
        <v>0.34679802955665023</v>
      </c>
      <c r="W22" s="17">
        <f t="shared" si="26"/>
        <v>0.32284715602160791</v>
      </c>
      <c r="X22" s="17">
        <f t="shared" si="26"/>
        <v>0.32140070230198986</v>
      </c>
      <c r="Y22" s="17">
        <f t="shared" si="26"/>
        <v>0.31856777493606137</v>
      </c>
      <c r="Z22" s="17">
        <f t="shared" si="26"/>
        <v>0.33100852429978966</v>
      </c>
      <c r="AA22" s="17">
        <f t="shared" si="26"/>
        <v>0.31304920913884005</v>
      </c>
      <c r="AB22" s="17">
        <f t="shared" si="26"/>
        <v>0.32222895215021197</v>
      </c>
      <c r="AC22" s="17">
        <f t="shared" si="26"/>
        <v>0.32056156770985667</v>
      </c>
      <c r="AD22" s="17">
        <f t="shared" si="26"/>
        <v>0.27782823695630238</v>
      </c>
      <c r="AE22" s="17">
        <f t="shared" si="26"/>
        <v>0.32906610703043021</v>
      </c>
      <c r="AF22" s="17">
        <f t="shared" si="26"/>
        <v>0.29565386864159032</v>
      </c>
      <c r="AG22" s="17">
        <f t="shared" si="26"/>
        <v>0.27449193474892919</v>
      </c>
      <c r="AH22" s="17">
        <f t="shared" si="26"/>
        <v>0.28699146157709693</v>
      </c>
      <c r="AI22" s="17">
        <f t="shared" si="26"/>
        <v>0.29240214888718341</v>
      </c>
      <c r="AJ22" s="17">
        <f t="shared" si="26"/>
        <v>0.29227785186083161</v>
      </c>
      <c r="AK22" s="17">
        <f t="shared" si="26"/>
        <v>0.2890617403986388</v>
      </c>
      <c r="AL22" s="17">
        <f t="shared" si="26"/>
        <v>0.30712979890310788</v>
      </c>
      <c r="AM22" s="17">
        <f t="shared" si="26"/>
        <v>0.31558282208588956</v>
      </c>
      <c r="AN22" s="17">
        <f t="shared" si="26"/>
        <v>0.29356060606060608</v>
      </c>
      <c r="AO22" s="17">
        <f t="shared" ref="AO22:AQ22" si="27">AO18/AO14</f>
        <v>0.28789552988448014</v>
      </c>
      <c r="AP22" s="17">
        <f t="shared" ref="AP22" si="28">AP18/AP14</f>
        <v>0.28826028390840325</v>
      </c>
      <c r="AQ22" s="17">
        <f t="shared" si="27"/>
        <v>0.30203291384317521</v>
      </c>
      <c r="AR22" s="17">
        <f t="shared" ref="AR22:AT22" si="29">AR18/AR14</f>
        <v>0.32142857142857145</v>
      </c>
      <c r="AS22" s="17">
        <f t="shared" ref="AS22" si="30">AS18/AS14</f>
        <v>0.33284799068142107</v>
      </c>
      <c r="AT22" s="17">
        <f t="shared" si="29"/>
        <v>0.31307398617273757</v>
      </c>
      <c r="AU22" s="17">
        <f t="shared" ref="AU22:AZ22" si="31">AU18/AU14</f>
        <v>0.30681243040793604</v>
      </c>
      <c r="AV22" s="17">
        <f t="shared" ref="AV22:AY22" si="32">AV18/AV14</f>
        <v>0.3133132189326796</v>
      </c>
      <c r="AW22" s="17">
        <f t="shared" si="32"/>
        <v>0.30530858869227451</v>
      </c>
      <c r="AX22" s="17">
        <f t="shared" si="32"/>
        <v>0.32682879938479287</v>
      </c>
      <c r="AY22" s="17">
        <f t="shared" si="32"/>
        <v>0.33420813566165336</v>
      </c>
      <c r="AZ22" s="17">
        <f t="shared" si="31"/>
        <v>0.33506224066390039</v>
      </c>
    </row>
    <row r="23" spans="2:52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Z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</row>
    <row r="13" spans="2:52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</row>
    <row r="14" spans="2:52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</row>
    <row r="15" spans="2:52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</row>
    <row r="16" spans="2:52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</row>
    <row r="17" spans="2:52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AZ17" si="5">(AU14+AU13)/AU12</f>
        <v>0.90946321486031889</v>
      </c>
      <c r="AV17" s="12">
        <f t="shared" ref="AV17:AX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v>0.91192450672004577</v>
      </c>
      <c r="AZ17" s="12">
        <f t="shared" si="5"/>
        <v>0.9145161290322581</v>
      </c>
    </row>
    <row r="18" spans="2:52" ht="30" customHeight="1" thickBot="1" x14ac:dyDescent="0.25">
      <c r="B18" s="5" t="s">
        <v>60</v>
      </c>
      <c r="C18" s="12">
        <f t="shared" ref="C18:AN19" si="7">C13/(C13+C15)</f>
        <v>0.65562360801781738</v>
      </c>
      <c r="D18" s="12">
        <f t="shared" si="7"/>
        <v>0.70210105052526262</v>
      </c>
      <c r="E18" s="12">
        <f t="shared" si="7"/>
        <v>0.74590626764539814</v>
      </c>
      <c r="F18" s="12">
        <f t="shared" si="7"/>
        <v>0.68302714559912259</v>
      </c>
      <c r="G18" s="12">
        <f t="shared" si="7"/>
        <v>0.69338677354709422</v>
      </c>
      <c r="H18" s="12">
        <f t="shared" si="7"/>
        <v>0.7071600965406275</v>
      </c>
      <c r="I18" s="12">
        <f t="shared" si="7"/>
        <v>0.7548906789413119</v>
      </c>
      <c r="J18" s="12">
        <f t="shared" si="7"/>
        <v>0.69324473975636769</v>
      </c>
      <c r="K18" s="12">
        <f t="shared" si="7"/>
        <v>0.70217575586323822</v>
      </c>
      <c r="L18" s="12">
        <f t="shared" si="7"/>
        <v>0.71329787234042552</v>
      </c>
      <c r="M18" s="12">
        <f t="shared" si="7"/>
        <v>0.78240355259505967</v>
      </c>
      <c r="N18" s="12">
        <f t="shared" si="7"/>
        <v>0.70516556291390731</v>
      </c>
      <c r="O18" s="12">
        <f t="shared" si="7"/>
        <v>0.7164536741214057</v>
      </c>
      <c r="P18" s="12">
        <f t="shared" si="7"/>
        <v>0.7345995893223819</v>
      </c>
      <c r="Q18" s="12">
        <f t="shared" si="7"/>
        <v>0.77458174346932784</v>
      </c>
      <c r="R18" s="12">
        <f t="shared" si="7"/>
        <v>0.74314417594352433</v>
      </c>
      <c r="S18" s="12">
        <f t="shared" si="7"/>
        <v>0.7747222222222222</v>
      </c>
      <c r="T18" s="12">
        <f t="shared" si="7"/>
        <v>0.79123120061177665</v>
      </c>
      <c r="U18" s="12">
        <f t="shared" si="7"/>
        <v>0.8421472229604039</v>
      </c>
      <c r="V18" s="12">
        <f t="shared" si="7"/>
        <v>0.78710222472542946</v>
      </c>
      <c r="W18" s="12">
        <f t="shared" si="7"/>
        <v>0.8060298826040555</v>
      </c>
      <c r="X18" s="12">
        <f t="shared" si="7"/>
        <v>0.81177654755913442</v>
      </c>
      <c r="Y18" s="12">
        <f t="shared" si="7"/>
        <v>0.84362251835735658</v>
      </c>
      <c r="Z18" s="12">
        <f t="shared" si="7"/>
        <v>0.80856907443010162</v>
      </c>
      <c r="AA18" s="12">
        <f t="shared" si="7"/>
        <v>0.81902792140641156</v>
      </c>
      <c r="AB18" s="12">
        <f t="shared" si="7"/>
        <v>0.83388033324917954</v>
      </c>
      <c r="AC18" s="12">
        <f t="shared" si="7"/>
        <v>0.87564901349948077</v>
      </c>
      <c r="AD18" s="12">
        <f t="shared" si="7"/>
        <v>0.83614519427402867</v>
      </c>
      <c r="AE18" s="12">
        <f t="shared" si="7"/>
        <v>0.84223366766061258</v>
      </c>
      <c r="AF18" s="12">
        <f t="shared" si="7"/>
        <v>0.85323446688826388</v>
      </c>
      <c r="AG18" s="12">
        <f t="shared" si="7"/>
        <v>0.89463647199046481</v>
      </c>
      <c r="AH18" s="12">
        <f t="shared" si="7"/>
        <v>0.84670100564140294</v>
      </c>
      <c r="AI18" s="12">
        <f t="shared" si="7"/>
        <v>0.84885407600812302</v>
      </c>
      <c r="AJ18" s="12">
        <f t="shared" si="7"/>
        <v>0.90182954038375729</v>
      </c>
      <c r="AK18" s="12">
        <f t="shared" si="7"/>
        <v>0.88574195110142817</v>
      </c>
      <c r="AL18" s="12">
        <f t="shared" si="7"/>
        <v>0.8406919700490576</v>
      </c>
      <c r="AM18" s="12">
        <f t="shared" si="7"/>
        <v>0.8535598705501618</v>
      </c>
      <c r="AN18" s="12">
        <f t="shared" si="7"/>
        <v>0.87789763598806514</v>
      </c>
      <c r="AO18" s="12">
        <f t="shared" ref="AO18:AQ18" si="8">AO13/(AO13+AO15)</f>
        <v>0.89848197343453506</v>
      </c>
      <c r="AP18" s="12">
        <f t="shared" ref="AP18" si="9">AP13/(AP13+AP15)</f>
        <v>0.86761565836298937</v>
      </c>
      <c r="AQ18" s="12">
        <f t="shared" si="8"/>
        <v>0.87223168654173766</v>
      </c>
      <c r="AR18" s="12">
        <f t="shared" ref="AR18:AT18" si="10">AR13/(AR13+AR15)</f>
        <v>0.88738338516215021</v>
      </c>
      <c r="AS18" s="12">
        <f t="shared" ref="AS18" si="11">AS13/(AS13+AS15)</f>
        <v>0.90945764231286419</v>
      </c>
      <c r="AT18" s="12">
        <f t="shared" si="10"/>
        <v>0.88986397542781925</v>
      </c>
      <c r="AU18" s="12">
        <f t="shared" ref="AU18:AZ18" si="12">AU13/(AU13+AU15)</f>
        <v>0.89584199584199586</v>
      </c>
      <c r="AV18" s="12">
        <f t="shared" ref="AV18:AX18" si="13">AV13/(AV13+AV15)</f>
        <v>0.92188114915387642</v>
      </c>
      <c r="AW18" s="12">
        <f t="shared" si="13"/>
        <v>0.93382214702011657</v>
      </c>
      <c r="AX18" s="12">
        <f t="shared" si="13"/>
        <v>0.9018175004684279</v>
      </c>
      <c r="AY18" s="12">
        <v>0.89817503110742436</v>
      </c>
      <c r="AZ18" s="12">
        <f t="shared" si="12"/>
        <v>0.90153618360170273</v>
      </c>
    </row>
    <row r="19" spans="2:52" ht="30" customHeight="1" thickBot="1" x14ac:dyDescent="0.25">
      <c r="B19" s="5" t="s">
        <v>61</v>
      </c>
      <c r="C19" s="12">
        <f t="shared" si="7"/>
        <v>0.75061124694376524</v>
      </c>
      <c r="D19" s="12">
        <f t="shared" si="7"/>
        <v>0.80622837370242217</v>
      </c>
      <c r="E19" s="12">
        <f t="shared" si="7"/>
        <v>0.84242890084550348</v>
      </c>
      <c r="F19" s="12">
        <f t="shared" si="7"/>
        <v>0.79449360865290064</v>
      </c>
      <c r="G19" s="12">
        <f t="shared" si="7"/>
        <v>0.81734693877551023</v>
      </c>
      <c r="H19" s="12">
        <f t="shared" si="7"/>
        <v>0.78952569169960474</v>
      </c>
      <c r="I19" s="12">
        <f t="shared" si="7"/>
        <v>0.84276126558005748</v>
      </c>
      <c r="J19" s="12">
        <f t="shared" si="7"/>
        <v>0.78417266187050361</v>
      </c>
      <c r="K19" s="12">
        <f t="shared" si="7"/>
        <v>0.81477927063339728</v>
      </c>
      <c r="L19" s="12">
        <f t="shared" si="7"/>
        <v>0.8193384223918575</v>
      </c>
      <c r="M19" s="12">
        <f t="shared" si="7"/>
        <v>0.85443037974683544</v>
      </c>
      <c r="N19" s="12">
        <f t="shared" si="7"/>
        <v>0.83226397800183316</v>
      </c>
      <c r="O19" s="12">
        <f t="shared" si="7"/>
        <v>0.8125</v>
      </c>
      <c r="P19" s="12">
        <f t="shared" si="7"/>
        <v>0.82901554404145072</v>
      </c>
      <c r="Q19" s="12">
        <f t="shared" si="7"/>
        <v>0.88859878154917316</v>
      </c>
      <c r="R19" s="12">
        <f t="shared" si="7"/>
        <v>0.84739336492890993</v>
      </c>
      <c r="S19" s="12">
        <f t="shared" si="7"/>
        <v>0.84593023255813948</v>
      </c>
      <c r="T19" s="12">
        <f t="shared" si="7"/>
        <v>0.88412017167381973</v>
      </c>
      <c r="U19" s="12">
        <f t="shared" si="7"/>
        <v>0.90783034257748774</v>
      </c>
      <c r="V19" s="12">
        <f t="shared" si="7"/>
        <v>0.88475177304964536</v>
      </c>
      <c r="W19" s="12">
        <f t="shared" si="7"/>
        <v>0.88669527896995703</v>
      </c>
      <c r="X19" s="12">
        <f t="shared" si="7"/>
        <v>0.89885931558935361</v>
      </c>
      <c r="Y19" s="12">
        <f t="shared" si="7"/>
        <v>0.92034700315457418</v>
      </c>
      <c r="Z19" s="12">
        <f t="shared" si="7"/>
        <v>0.88059701492537312</v>
      </c>
      <c r="AA19" s="12">
        <f t="shared" si="7"/>
        <v>0.90197568389057747</v>
      </c>
      <c r="AB19" s="12">
        <f t="shared" si="7"/>
        <v>0.89650249821556027</v>
      </c>
      <c r="AC19" s="12">
        <f t="shared" si="7"/>
        <v>0.9306397306397306</v>
      </c>
      <c r="AD19" s="12">
        <f t="shared" si="7"/>
        <v>0.90295358649789026</v>
      </c>
      <c r="AE19" s="12">
        <f t="shared" si="7"/>
        <v>0.91034985422740522</v>
      </c>
      <c r="AF19" s="12">
        <f t="shared" si="7"/>
        <v>0.90456989247311825</v>
      </c>
      <c r="AG19" s="12">
        <f t="shared" si="7"/>
        <v>0.95205047318611991</v>
      </c>
      <c r="AH19" s="12">
        <f t="shared" si="7"/>
        <v>0.91791577444682371</v>
      </c>
      <c r="AI19" s="12">
        <f t="shared" si="7"/>
        <v>0.91666666666666663</v>
      </c>
      <c r="AJ19" s="12">
        <f t="shared" si="7"/>
        <v>0.95118733509234832</v>
      </c>
      <c r="AK19" s="12">
        <f t="shared" si="7"/>
        <v>0.93706733794839525</v>
      </c>
      <c r="AL19" s="12">
        <f t="shared" si="7"/>
        <v>0.89153254023792861</v>
      </c>
      <c r="AM19" s="12">
        <f t="shared" si="7"/>
        <v>0.90059642147117291</v>
      </c>
      <c r="AN19" s="12">
        <f t="shared" si="7"/>
        <v>0.928698752228164</v>
      </c>
      <c r="AO19" s="12">
        <f t="shared" ref="AO19:AQ19" si="14">AO14/(AO14+AO16)</f>
        <v>0.95378619153674837</v>
      </c>
      <c r="AP19" s="12">
        <f t="shared" ref="AP19" si="15">AP14/(AP14+AP16)</f>
        <v>0.93031358885017423</v>
      </c>
      <c r="AQ19" s="12">
        <f t="shared" si="14"/>
        <v>0.93196902654867253</v>
      </c>
      <c r="AR19" s="12">
        <f t="shared" ref="AR19:AT19" si="16">AR14/(AR14+AR16)</f>
        <v>0.93563579277864994</v>
      </c>
      <c r="AS19" s="12">
        <f t="shared" ref="AS19" si="17">AS14/(AS14+AS16)</f>
        <v>0.95055744062045566</v>
      </c>
      <c r="AT19" s="12">
        <f t="shared" si="16"/>
        <v>0.93843683083511775</v>
      </c>
      <c r="AU19" s="12">
        <f t="shared" ref="AU19:AZ19" si="18">AU14/(AU14+AU16)</f>
        <v>0.94178589047853967</v>
      </c>
      <c r="AV19" s="12">
        <f t="shared" ref="AV19:AX19" si="19">AV14/(AV14+AV16)</f>
        <v>0.94135939582407824</v>
      </c>
      <c r="AW19" s="12">
        <f t="shared" si="19"/>
        <v>0.96070405239459677</v>
      </c>
      <c r="AX19" s="12">
        <f t="shared" si="19"/>
        <v>0.93480138169257343</v>
      </c>
      <c r="AY19" s="12">
        <v>0.94244935543278086</v>
      </c>
      <c r="AZ19" s="12">
        <f t="shared" si="18"/>
        <v>0.94091080165600305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Z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</row>
    <row r="13" spans="2:52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</row>
    <row r="14" spans="2:52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</row>
    <row r="15" spans="2:52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</row>
    <row r="16" spans="2:52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</row>
    <row r="17" spans="2:52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</row>
    <row r="18" spans="2:52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</row>
    <row r="19" spans="2:52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</row>
    <row r="20" spans="2:52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</row>
    <row r="21" spans="2:52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</row>
    <row r="22" spans="2:52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</row>
    <row r="23" spans="2:52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</row>
    <row r="24" spans="2:52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</row>
    <row r="25" spans="2:52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</row>
    <row r="26" spans="2:52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</row>
    <row r="27" spans="2:52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</row>
    <row r="28" spans="2:52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f>SUM(AZ12,AZ13)</f>
        <v>397</v>
      </c>
    </row>
    <row r="29" spans="2:52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f>SUM(AZ14,AZ15)</f>
        <v>710</v>
      </c>
    </row>
    <row r="30" spans="2:52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f>SUM(AZ16,AZ17)</f>
        <v>6147</v>
      </c>
    </row>
    <row r="31" spans="2:52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v>5618</v>
      </c>
      <c r="AV31" s="6">
        <v>6110</v>
      </c>
      <c r="AW31" s="6">
        <v>6503</v>
      </c>
      <c r="AX31" s="6">
        <v>6043</v>
      </c>
      <c r="AY31" s="6">
        <v>5591</v>
      </c>
      <c r="AZ31" s="6">
        <f>SUM(AZ18:AZ19)</f>
        <v>6103</v>
      </c>
    </row>
    <row r="32" spans="2:52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v>533</v>
      </c>
      <c r="AV32" s="6">
        <v>538</v>
      </c>
      <c r="AW32" s="6">
        <v>533</v>
      </c>
      <c r="AX32" s="6">
        <v>370</v>
      </c>
      <c r="AY32" s="6">
        <v>488</v>
      </c>
      <c r="AZ32" s="6">
        <f>SUM(AZ20:AZ21)</f>
        <v>551</v>
      </c>
    </row>
    <row r="33" spans="2:52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v>1458</v>
      </c>
      <c r="AV33" s="6">
        <v>1541</v>
      </c>
      <c r="AW33" s="6">
        <v>1455</v>
      </c>
      <c r="AX33" s="6">
        <v>1443</v>
      </c>
      <c r="AY33" s="6">
        <v>1406</v>
      </c>
      <c r="AZ33" s="6">
        <f>SUM(AZ22:AZ23)</f>
        <v>1278</v>
      </c>
    </row>
    <row r="34" spans="2:52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v>642</v>
      </c>
      <c r="AV34" s="6">
        <v>778</v>
      </c>
      <c r="AW34" s="6">
        <v>809</v>
      </c>
      <c r="AX34" s="6">
        <v>489</v>
      </c>
      <c r="AY34" s="6">
        <v>369</v>
      </c>
      <c r="AZ34" s="6">
        <f>SUM(AZ24:AZ25)</f>
        <v>380</v>
      </c>
    </row>
    <row r="35" spans="2:52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>SUM(AU26:AU27)</f>
        <v>15379</v>
      </c>
      <c r="AV35" s="14">
        <f t="shared" ref="AV35" si="12">SUM(AV26:AV27)</f>
        <v>16352</v>
      </c>
      <c r="AW35" s="14">
        <f>SUM(AW26:AW27)</f>
        <v>17465</v>
      </c>
      <c r="AX35" s="14">
        <f>SUM(AX26:AX27)</f>
        <v>15724</v>
      </c>
      <c r="AY35" s="14">
        <v>14378</v>
      </c>
      <c r="AZ35" s="14">
        <f t="shared" ref="AZ35" si="13">SUM(AZ26:AZ27)</f>
        <v>15566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Z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</row>
    <row r="13" spans="2:52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</row>
    <row r="14" spans="2:52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</row>
    <row r="15" spans="2:52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</row>
    <row r="16" spans="2:52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</row>
    <row r="17" spans="2:52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</row>
    <row r="18" spans="2:52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</row>
    <row r="19" spans="2:52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</row>
    <row r="20" spans="2:52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</row>
    <row r="21" spans="2:52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</row>
    <row r="22" spans="2:52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</row>
    <row r="23" spans="2:52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</row>
    <row r="24" spans="2:52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</row>
    <row r="25" spans="2:52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</row>
    <row r="26" spans="2:52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</row>
    <row r="27" spans="2:52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</row>
    <row r="28" spans="2:52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</row>
    <row r="29" spans="2:52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</row>
    <row r="30" spans="2:52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f>SUM(AZ12:AZ13)</f>
        <v>1164</v>
      </c>
    </row>
    <row r="31" spans="2:52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f>SUM(AZ14:AZ15)</f>
        <v>74</v>
      </c>
    </row>
    <row r="32" spans="2:52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f>SUM(AZ16:AZ17)</f>
        <v>1066</v>
      </c>
    </row>
    <row r="33" spans="2:52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f>SUM(AZ18:AZ19)</f>
        <v>145</v>
      </c>
    </row>
    <row r="34" spans="2:52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f>SUM(AZ20:AZ21)</f>
        <v>588</v>
      </c>
    </row>
    <row r="35" spans="2:52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f>SUM(AZ22:AZ23)</f>
        <v>1535</v>
      </c>
    </row>
    <row r="36" spans="2:52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f>SUM(AZ24:AZ25)</f>
        <v>24</v>
      </c>
    </row>
    <row r="37" spans="2:52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f>SUM(AZ26:AZ27)</f>
        <v>499</v>
      </c>
    </row>
    <row r="38" spans="2:52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AZ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  <c r="AY38" s="14">
        <v>4711</v>
      </c>
      <c r="AZ38" s="14">
        <f t="shared" si="14"/>
        <v>5095</v>
      </c>
    </row>
    <row r="39" spans="2:52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Z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2" ht="32.25" x14ac:dyDescent="0.4">
      <c r="K4" s="23"/>
    </row>
    <row r="10" spans="2:52" x14ac:dyDescent="0.2">
      <c r="AY10" s="28"/>
      <c r="AZ10" s="28"/>
    </row>
    <row r="11" spans="2:5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</row>
    <row r="13" spans="2:52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</row>
    <row r="14" spans="2:52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f>SUM(AZ12:AZ13)</f>
        <v>6138</v>
      </c>
    </row>
    <row r="15" spans="2:52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</row>
    <row r="16" spans="2:52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f>SUM(AZ14,AZ15)</f>
        <v>8775</v>
      </c>
    </row>
    <row r="17" spans="2:52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AZ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v>0.70398187887458274</v>
      </c>
      <c r="AZ17" s="12">
        <f t="shared" si="4"/>
        <v>0.69948717948717953</v>
      </c>
    </row>
    <row r="18" spans="2:52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</row>
    <row r="19" spans="2:52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</row>
    <row r="20" spans="2:52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</row>
    <row r="21" spans="2:52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</row>
    <row r="22" spans="2:52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</row>
    <row r="23" spans="2:52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AZ23" si="7">(AU19+AU20)/AU18</f>
        <v>0.69115662946154788</v>
      </c>
      <c r="AV23" s="12">
        <f t="shared" ref="AV23:AX23" si="8">(AV19+AV20)/AV18</f>
        <v>0.69333498206998889</v>
      </c>
      <c r="AW23" s="12">
        <f t="shared" si="8"/>
        <v>0.68554006968641112</v>
      </c>
      <c r="AX23" s="12">
        <f t="shared" si="8"/>
        <v>0.67822343077271696</v>
      </c>
      <c r="AY23" s="12">
        <v>0.70035294117647062</v>
      </c>
      <c r="AZ23" s="12">
        <f t="shared" si="7"/>
        <v>0.69695603156708008</v>
      </c>
    </row>
    <row r="24" spans="2:52" ht="20.100000000000001" customHeight="1" thickBot="1" x14ac:dyDescent="0.25">
      <c r="B24" s="5" t="s">
        <v>60</v>
      </c>
      <c r="C24" s="12">
        <f t="shared" ref="C24:AN24" si="9">C19/(C19+C21)</f>
        <v>0.49974666441479482</v>
      </c>
      <c r="D24" s="12">
        <f t="shared" si="9"/>
        <v>0.52188219809147751</v>
      </c>
      <c r="E24" s="12">
        <f t="shared" si="9"/>
        <v>0.48815907059874886</v>
      </c>
      <c r="F24" s="12">
        <f t="shared" si="9"/>
        <v>0.49903728338876246</v>
      </c>
      <c r="G24" s="12">
        <f t="shared" si="9"/>
        <v>0.50310092087953395</v>
      </c>
      <c r="H24" s="12">
        <f t="shared" si="9"/>
        <v>0.5094736842105263</v>
      </c>
      <c r="I24" s="12">
        <f t="shared" si="9"/>
        <v>0.50218978102189782</v>
      </c>
      <c r="J24" s="12">
        <f t="shared" si="9"/>
        <v>0.51575574149902081</v>
      </c>
      <c r="K24" s="12">
        <f t="shared" si="9"/>
        <v>0.50277724573836435</v>
      </c>
      <c r="L24" s="12">
        <f t="shared" si="9"/>
        <v>0.5251771726967549</v>
      </c>
      <c r="M24" s="12">
        <f t="shared" si="9"/>
        <v>0.51258811681772409</v>
      </c>
      <c r="N24" s="12">
        <f t="shared" si="9"/>
        <v>0.52151060930504189</v>
      </c>
      <c r="O24" s="12">
        <f t="shared" si="9"/>
        <v>0.52017937219730936</v>
      </c>
      <c r="P24" s="12">
        <f t="shared" si="9"/>
        <v>0.53843190136775188</v>
      </c>
      <c r="Q24" s="12">
        <f t="shared" si="9"/>
        <v>0.49069950222687975</v>
      </c>
      <c r="R24" s="12">
        <f t="shared" si="9"/>
        <v>0.53429469402847107</v>
      </c>
      <c r="S24" s="12">
        <f t="shared" si="9"/>
        <v>0.53431178103927013</v>
      </c>
      <c r="T24" s="12">
        <f t="shared" si="9"/>
        <v>0.54018018018018021</v>
      </c>
      <c r="U24" s="12">
        <f t="shared" si="9"/>
        <v>0.53487804878048784</v>
      </c>
      <c r="V24" s="12">
        <f t="shared" si="9"/>
        <v>0.5675094136632598</v>
      </c>
      <c r="W24" s="12">
        <f t="shared" si="9"/>
        <v>0.55018200728029121</v>
      </c>
      <c r="X24" s="12">
        <f t="shared" si="9"/>
        <v>0.55390529442600034</v>
      </c>
      <c r="Y24" s="12">
        <f t="shared" si="9"/>
        <v>0.54529262086513997</v>
      </c>
      <c r="Z24" s="12">
        <f t="shared" si="9"/>
        <v>0.55090027700831024</v>
      </c>
      <c r="AA24" s="12">
        <f t="shared" si="9"/>
        <v>0.57355547678128327</v>
      </c>
      <c r="AB24" s="12">
        <f t="shared" si="9"/>
        <v>0.56172839506172845</v>
      </c>
      <c r="AC24" s="12">
        <f t="shared" si="9"/>
        <v>0.54793800893091671</v>
      </c>
      <c r="AD24" s="12">
        <f t="shared" si="9"/>
        <v>0.58657432072456051</v>
      </c>
      <c r="AE24" s="12">
        <f t="shared" si="9"/>
        <v>0.57157658435503367</v>
      </c>
      <c r="AF24" s="12">
        <f t="shared" si="9"/>
        <v>0.57223230490018151</v>
      </c>
      <c r="AG24" s="12">
        <f t="shared" si="9"/>
        <v>0.57748574262335728</v>
      </c>
      <c r="AH24" s="12">
        <f t="shared" si="9"/>
        <v>0.57406119610570239</v>
      </c>
      <c r="AI24" s="12">
        <f t="shared" si="9"/>
        <v>0.58533057851239667</v>
      </c>
      <c r="AJ24" s="12">
        <f t="shared" si="9"/>
        <v>0.59348093480934805</v>
      </c>
      <c r="AK24" s="12">
        <f t="shared" si="9"/>
        <v>0.59908536585365857</v>
      </c>
      <c r="AL24" s="12">
        <f t="shared" si="9"/>
        <v>0.62369207772795221</v>
      </c>
      <c r="AM24" s="12">
        <f t="shared" si="9"/>
        <v>0.63022866703848301</v>
      </c>
      <c r="AN24" s="12">
        <f t="shared" si="9"/>
        <v>0.65513833992094861</v>
      </c>
      <c r="AO24" s="12">
        <f t="shared" ref="AO24:AQ25" si="10">AO19/(AO19+AO21)</f>
        <v>0.66457444137584731</v>
      </c>
      <c r="AP24" s="12">
        <f t="shared" si="10"/>
        <v>0.65566365531619175</v>
      </c>
      <c r="AQ24" s="12">
        <f t="shared" si="10"/>
        <v>0.6612217117576995</v>
      </c>
      <c r="AR24" s="12">
        <f t="shared" ref="AR24:AT24" si="11">AR19/(AR19+AR21)</f>
        <v>0.65936981757877278</v>
      </c>
      <c r="AS24" s="12">
        <f t="shared" ref="AS24" si="12">AS19/(AS19+AS21)</f>
        <v>0.64391468005018826</v>
      </c>
      <c r="AT24" s="12">
        <f t="shared" si="11"/>
        <v>0.65998528870908424</v>
      </c>
      <c r="AU24" s="12">
        <f t="shared" ref="AU24:AZ24" si="13">AU19/(AU19+AU21)</f>
        <v>0.69013821441912593</v>
      </c>
      <c r="AV24" s="12">
        <f t="shared" ref="AV24:AX24" si="14">AV19/(AV19+AV21)</f>
        <v>0.69484457922668685</v>
      </c>
      <c r="AW24" s="12">
        <f t="shared" si="14"/>
        <v>0.66965012205044749</v>
      </c>
      <c r="AX24" s="12">
        <f t="shared" si="14"/>
        <v>0.66395570167849105</v>
      </c>
      <c r="AY24" s="12">
        <v>0.69110707803992744</v>
      </c>
      <c r="AZ24" s="12">
        <f t="shared" si="13"/>
        <v>0.69726219726219729</v>
      </c>
    </row>
    <row r="25" spans="2:52" ht="20.100000000000001" customHeight="1" thickBot="1" x14ac:dyDescent="0.25">
      <c r="B25" s="5" t="s">
        <v>61</v>
      </c>
      <c r="C25" s="12">
        <f t="shared" ref="C25:AN25" si="15">C20/(C20+C22)</f>
        <v>0.47588094423537464</v>
      </c>
      <c r="D25" s="12">
        <f t="shared" si="15"/>
        <v>0.4919127988748242</v>
      </c>
      <c r="E25" s="12">
        <f t="shared" si="15"/>
        <v>0.48463825569871161</v>
      </c>
      <c r="F25" s="12">
        <f t="shared" si="15"/>
        <v>0.48610038610038608</v>
      </c>
      <c r="G25" s="12">
        <f t="shared" si="15"/>
        <v>0.50403587443946185</v>
      </c>
      <c r="H25" s="12">
        <f t="shared" si="15"/>
        <v>0.48909016055990118</v>
      </c>
      <c r="I25" s="12">
        <f t="shared" si="15"/>
        <v>0.47052280311457173</v>
      </c>
      <c r="J25" s="12">
        <f t="shared" si="15"/>
        <v>0.50531914893617025</v>
      </c>
      <c r="K25" s="12">
        <f t="shared" si="15"/>
        <v>0.47610540419830283</v>
      </c>
      <c r="L25" s="12">
        <f t="shared" si="15"/>
        <v>0.505586592178771</v>
      </c>
      <c r="M25" s="12">
        <f t="shared" si="15"/>
        <v>0.46570397111913359</v>
      </c>
      <c r="N25" s="12">
        <f t="shared" si="15"/>
        <v>0.46844319775596072</v>
      </c>
      <c r="O25" s="12">
        <f t="shared" si="15"/>
        <v>0.5176358436606292</v>
      </c>
      <c r="P25" s="12">
        <f t="shared" si="15"/>
        <v>0.48500881834215165</v>
      </c>
      <c r="Q25" s="12">
        <f t="shared" si="15"/>
        <v>0.48198464264619018</v>
      </c>
      <c r="R25" s="12">
        <f t="shared" si="15"/>
        <v>0.51258278145695368</v>
      </c>
      <c r="S25" s="12">
        <f t="shared" si="15"/>
        <v>0.52020922491678556</v>
      </c>
      <c r="T25" s="12">
        <f t="shared" si="15"/>
        <v>0.53814898419864565</v>
      </c>
      <c r="U25" s="12">
        <f t="shared" si="15"/>
        <v>0.53017751479289943</v>
      </c>
      <c r="V25" s="12">
        <f t="shared" si="15"/>
        <v>0.54358515869468038</v>
      </c>
      <c r="W25" s="12">
        <f t="shared" si="15"/>
        <v>0.54397950469684031</v>
      </c>
      <c r="X25" s="12">
        <f t="shared" si="15"/>
        <v>0.55546147332768836</v>
      </c>
      <c r="Y25" s="12">
        <f t="shared" si="15"/>
        <v>0.52802893309222421</v>
      </c>
      <c r="Z25" s="12">
        <f t="shared" si="15"/>
        <v>0.57892356399819089</v>
      </c>
      <c r="AA25" s="12">
        <f t="shared" si="15"/>
        <v>0.58119286025250327</v>
      </c>
      <c r="AB25" s="12">
        <f t="shared" si="15"/>
        <v>0.55711252653927812</v>
      </c>
      <c r="AC25" s="12">
        <f t="shared" si="15"/>
        <v>0.5490779298036883</v>
      </c>
      <c r="AD25" s="12">
        <f t="shared" si="15"/>
        <v>0.55039732329569213</v>
      </c>
      <c r="AE25" s="12">
        <f t="shared" si="15"/>
        <v>0.56242171189979118</v>
      </c>
      <c r="AF25" s="12">
        <f t="shared" si="15"/>
        <v>0.56596794081381008</v>
      </c>
      <c r="AG25" s="12">
        <f t="shared" si="15"/>
        <v>0.58062799361362427</v>
      </c>
      <c r="AH25" s="12">
        <f t="shared" si="15"/>
        <v>0.58147578785549581</v>
      </c>
      <c r="AI25" s="12">
        <f t="shared" si="15"/>
        <v>0.56995305164319254</v>
      </c>
      <c r="AJ25" s="12">
        <f t="shared" si="15"/>
        <v>0.55020080321285136</v>
      </c>
      <c r="AK25" s="12">
        <f t="shared" si="15"/>
        <v>0.59783169850283946</v>
      </c>
      <c r="AL25" s="12">
        <f t="shared" si="15"/>
        <v>0.60198624904507259</v>
      </c>
      <c r="AM25" s="12">
        <f t="shared" si="15"/>
        <v>0.63295140260766491</v>
      </c>
      <c r="AN25" s="12">
        <f t="shared" si="15"/>
        <v>0.64673913043478259</v>
      </c>
      <c r="AO25" s="12">
        <f t="shared" si="10"/>
        <v>0.64994829369183038</v>
      </c>
      <c r="AP25" s="12">
        <f t="shared" si="10"/>
        <v>0.65389830508474578</v>
      </c>
      <c r="AQ25" s="12">
        <f t="shared" si="10"/>
        <v>0.66006256517205419</v>
      </c>
      <c r="AR25" s="12">
        <f t="shared" ref="AR25:AT25" si="16">AR20/(AR20+AR22)</f>
        <v>0.6750424448217317</v>
      </c>
      <c r="AS25" s="12">
        <f t="shared" ref="AS25" si="17">AS20/(AS20+AS22)</f>
        <v>0.67526485490557342</v>
      </c>
      <c r="AT25" s="12">
        <f t="shared" si="16"/>
        <v>0.69423286180631116</v>
      </c>
      <c r="AU25" s="12">
        <f t="shared" ref="AU25:AZ25" si="18">AU20/(AU20+AU22)</f>
        <v>0.69310468024294392</v>
      </c>
      <c r="AV25" s="12">
        <f t="shared" ref="AV25:AX25" si="19">AV20/(AV20+AV22)</f>
        <v>0.69050160085378864</v>
      </c>
      <c r="AW25" s="12">
        <f t="shared" si="19"/>
        <v>0.71407696054554315</v>
      </c>
      <c r="AX25" s="12">
        <f t="shared" si="19"/>
        <v>0.7052838857893009</v>
      </c>
      <c r="AY25" s="12">
        <v>0.71739130434782605</v>
      </c>
      <c r="AZ25" s="12">
        <f t="shared" si="18"/>
        <v>0.69640605296343006</v>
      </c>
    </row>
    <row r="26" spans="2:52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</row>
    <row r="27" spans="2:52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</row>
    <row r="28" spans="2:52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</row>
    <row r="29" spans="2:52" ht="20.100000000000001" customHeight="1" thickBot="1" x14ac:dyDescent="0.25">
      <c r="B29" s="5" t="s">
        <v>126</v>
      </c>
      <c r="C29" s="12">
        <f t="shared" ref="C29:AN29" si="20">C27/C26</f>
        <v>0.4972683947460188</v>
      </c>
      <c r="D29" s="12">
        <f t="shared" si="20"/>
        <v>0.52044134727061553</v>
      </c>
      <c r="E29" s="12">
        <f t="shared" si="20"/>
        <v>0.49270535997462733</v>
      </c>
      <c r="F29" s="12">
        <f t="shared" si="20"/>
        <v>0.50043429705918852</v>
      </c>
      <c r="G29" s="12">
        <f t="shared" si="20"/>
        <v>0.50743621230727243</v>
      </c>
      <c r="H29" s="12">
        <f t="shared" si="20"/>
        <v>0.51003302006604012</v>
      </c>
      <c r="I29" s="12">
        <f t="shared" si="20"/>
        <v>0.49878006273963055</v>
      </c>
      <c r="J29" s="12">
        <f t="shared" si="20"/>
        <v>0.51870292352866076</v>
      </c>
      <c r="K29" s="12">
        <f t="shared" si="20"/>
        <v>0.50297002348390663</v>
      </c>
      <c r="L29" s="12">
        <f t="shared" si="20"/>
        <v>0.52444751381215471</v>
      </c>
      <c r="M29" s="12">
        <f t="shared" si="20"/>
        <v>0.50501916408103664</v>
      </c>
      <c r="N29" s="12">
        <f t="shared" si="20"/>
        <v>0.51222596964586842</v>
      </c>
      <c r="O29" s="12">
        <f t="shared" si="20"/>
        <v>0.52473271560940837</v>
      </c>
      <c r="P29" s="12">
        <f t="shared" si="20"/>
        <v>0.52833310354336138</v>
      </c>
      <c r="Q29" s="12">
        <f t="shared" si="20"/>
        <v>0.4952148620754363</v>
      </c>
      <c r="R29" s="12">
        <f t="shared" si="20"/>
        <v>0.53460813358470238</v>
      </c>
      <c r="S29" s="12">
        <f t="shared" si="20"/>
        <v>0.53767468664457574</v>
      </c>
      <c r="T29" s="12">
        <f t="shared" si="20"/>
        <v>0.5480180899175312</v>
      </c>
      <c r="U29" s="12">
        <f t="shared" si="20"/>
        <v>0.54238800642512941</v>
      </c>
      <c r="V29" s="12">
        <f t="shared" si="20"/>
        <v>0.56418696510862409</v>
      </c>
      <c r="W29" s="12">
        <f t="shared" si="20"/>
        <v>0.55399417647803517</v>
      </c>
      <c r="X29" s="12">
        <f t="shared" si="20"/>
        <v>0.55967496190959876</v>
      </c>
      <c r="Y29" s="12">
        <f t="shared" si="20"/>
        <v>0.54850055534987041</v>
      </c>
      <c r="Z29" s="12">
        <f t="shared" si="20"/>
        <v>0.56587946831849267</v>
      </c>
      <c r="AA29" s="12">
        <f t="shared" si="20"/>
        <v>0.57923215666065442</v>
      </c>
      <c r="AB29" s="12">
        <f t="shared" si="20"/>
        <v>0.56708385481852319</v>
      </c>
      <c r="AC29" s="12">
        <f t="shared" si="20"/>
        <v>0.55207561156412155</v>
      </c>
      <c r="AD29" s="12">
        <f t="shared" si="20"/>
        <v>0.57886735081717977</v>
      </c>
      <c r="AE29" s="12">
        <f t="shared" si="20"/>
        <v>0.57364822871348664</v>
      </c>
      <c r="AF29" s="12">
        <f t="shared" si="20"/>
        <v>0.57661601854236411</v>
      </c>
      <c r="AG29" s="12">
        <f t="shared" si="20"/>
        <v>0.58167125171939482</v>
      </c>
      <c r="AH29" s="12">
        <f t="shared" si="20"/>
        <v>0.5825895586257489</v>
      </c>
      <c r="AI29" s="12">
        <f t="shared" si="20"/>
        <v>0.58464912280701753</v>
      </c>
      <c r="AJ29" s="12">
        <f t="shared" si="20"/>
        <v>0.58551221603086157</v>
      </c>
      <c r="AK29" s="12">
        <f t="shared" si="20"/>
        <v>0.60103537532355478</v>
      </c>
      <c r="AL29" s="12">
        <f t="shared" si="20"/>
        <v>0.62206542655548425</v>
      </c>
      <c r="AM29" s="12">
        <f t="shared" si="20"/>
        <v>0.63655083655083655</v>
      </c>
      <c r="AN29" s="12">
        <f t="shared" si="20"/>
        <v>0.65621035636028135</v>
      </c>
      <c r="AO29" s="12">
        <f t="shared" ref="AO29:AT29" si="21">AO27/AO26</f>
        <v>0.66403568977350724</v>
      </c>
      <c r="AP29" s="12">
        <f t="shared" si="21"/>
        <v>0.65895886590750641</v>
      </c>
      <c r="AQ29" s="12">
        <f t="shared" si="21"/>
        <v>0.66504517025712295</v>
      </c>
      <c r="AR29" s="12">
        <f t="shared" si="21"/>
        <v>0.66764606170188723</v>
      </c>
      <c r="AS29" s="12">
        <f t="shared" si="21"/>
        <v>0.65866096397433793</v>
      </c>
      <c r="AT29" s="12">
        <f t="shared" si="21"/>
        <v>0.6769211607921285</v>
      </c>
      <c r="AU29" s="12">
        <f t="shared" ref="AU29:AZ29" si="22">AU27/AU26</f>
        <v>0.69599499374217777</v>
      </c>
      <c r="AV29" s="12">
        <f t="shared" ref="AV29" si="23">AV27/AV26</f>
        <v>0.69519519519519524</v>
      </c>
      <c r="AW29" s="12">
        <f t="shared" si="22"/>
        <v>0.68831397395283356</v>
      </c>
      <c r="AX29" s="12">
        <f t="shared" si="22"/>
        <v>0.68087795908986437</v>
      </c>
      <c r="AY29" s="12">
        <v>0.70380986504239818</v>
      </c>
      <c r="AZ29" s="12">
        <f t="shared" si="22"/>
        <v>0.69836214740673341</v>
      </c>
    </row>
    <row r="30" spans="2:52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</row>
    <row r="31" spans="2:52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</row>
    <row r="32" spans="2:52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</row>
    <row r="33" spans="2:52" ht="20.100000000000001" customHeight="1" thickBot="1" x14ac:dyDescent="0.25">
      <c r="B33" s="13" t="s">
        <v>130</v>
      </c>
      <c r="C33" s="16">
        <f t="shared" ref="C33:AN33" si="24">C31/C30</f>
        <v>0.29875518672199169</v>
      </c>
      <c r="D33" s="16">
        <f t="shared" si="24"/>
        <v>0.28846153846153844</v>
      </c>
      <c r="E33" s="16">
        <f t="shared" si="24"/>
        <v>0.2978723404255319</v>
      </c>
      <c r="F33" s="16">
        <f t="shared" si="24"/>
        <v>0.3155737704918033</v>
      </c>
      <c r="G33" s="16">
        <f t="shared" si="24"/>
        <v>0.36936936936936937</v>
      </c>
      <c r="H33" s="16">
        <f t="shared" si="24"/>
        <v>0.29803921568627451</v>
      </c>
      <c r="I33" s="16">
        <f t="shared" si="24"/>
        <v>0.28235294117647058</v>
      </c>
      <c r="J33" s="16">
        <f t="shared" si="24"/>
        <v>0.30263157894736842</v>
      </c>
      <c r="K33" s="16">
        <f t="shared" si="24"/>
        <v>0.22624434389140272</v>
      </c>
      <c r="L33" s="16">
        <f t="shared" si="24"/>
        <v>0.3888888888888889</v>
      </c>
      <c r="M33" s="16">
        <f t="shared" si="24"/>
        <v>0.27741935483870966</v>
      </c>
      <c r="N33" s="16">
        <f t="shared" si="24"/>
        <v>0.22500000000000001</v>
      </c>
      <c r="O33" s="16">
        <f t="shared" si="24"/>
        <v>0.34433962264150941</v>
      </c>
      <c r="P33" s="16">
        <f t="shared" si="24"/>
        <v>0.30582524271844658</v>
      </c>
      <c r="Q33" s="16">
        <f t="shared" si="24"/>
        <v>0.27624309392265195</v>
      </c>
      <c r="R33" s="16">
        <f t="shared" si="24"/>
        <v>0.32661290322580644</v>
      </c>
      <c r="S33" s="16">
        <f t="shared" si="24"/>
        <v>0.27450980392156865</v>
      </c>
      <c r="T33" s="16">
        <f t="shared" si="24"/>
        <v>0.2834008097165992</v>
      </c>
      <c r="U33" s="16">
        <f t="shared" si="24"/>
        <v>0.26737967914438504</v>
      </c>
      <c r="V33" s="16">
        <f t="shared" si="24"/>
        <v>0.43835616438356162</v>
      </c>
      <c r="W33" s="16">
        <f t="shared" si="24"/>
        <v>0.33962264150943394</v>
      </c>
      <c r="X33" s="16">
        <f t="shared" si="24"/>
        <v>0.35406698564593303</v>
      </c>
      <c r="Y33" s="16">
        <f t="shared" si="24"/>
        <v>0.29946524064171121</v>
      </c>
      <c r="Z33" s="16">
        <f t="shared" si="24"/>
        <v>0.3235294117647059</v>
      </c>
      <c r="AA33" s="16">
        <f t="shared" si="24"/>
        <v>0.42372881355932202</v>
      </c>
      <c r="AB33" s="16">
        <f t="shared" si="24"/>
        <v>0.28934010152284262</v>
      </c>
      <c r="AC33" s="16">
        <f t="shared" si="24"/>
        <v>0.32608695652173914</v>
      </c>
      <c r="AD33" s="16">
        <f t="shared" si="24"/>
        <v>0.38759689922480622</v>
      </c>
      <c r="AE33" s="16">
        <f t="shared" si="24"/>
        <v>0.2978723404255319</v>
      </c>
      <c r="AF33" s="16">
        <f t="shared" si="24"/>
        <v>0.29378531073446329</v>
      </c>
      <c r="AG33" s="16">
        <f t="shared" si="24"/>
        <v>0.38541666666666669</v>
      </c>
      <c r="AH33" s="16">
        <f t="shared" si="24"/>
        <v>0.2857142857142857</v>
      </c>
      <c r="AI33" s="16">
        <f t="shared" si="24"/>
        <v>0.36923076923076925</v>
      </c>
      <c r="AJ33" s="16">
        <f t="shared" si="24"/>
        <v>0.25</v>
      </c>
      <c r="AK33" s="16">
        <f t="shared" si="24"/>
        <v>0.42307692307692307</v>
      </c>
      <c r="AL33" s="16">
        <f t="shared" si="24"/>
        <v>0.37142857142857144</v>
      </c>
      <c r="AM33" s="16">
        <f t="shared" si="24"/>
        <v>0.32857142857142857</v>
      </c>
      <c r="AN33" s="16">
        <f t="shared" si="24"/>
        <v>0.453416149068323</v>
      </c>
      <c r="AO33" s="16">
        <f t="shared" ref="AO33:AT33" si="25">AO31/AO30</f>
        <v>0.38202247191011235</v>
      </c>
      <c r="AP33" s="16">
        <f t="shared" si="25"/>
        <v>0.32</v>
      </c>
      <c r="AQ33" s="16">
        <f t="shared" si="25"/>
        <v>0.35833333333333334</v>
      </c>
      <c r="AR33" s="16">
        <f t="shared" si="25"/>
        <v>0.44444444444444442</v>
      </c>
      <c r="AS33" s="16">
        <f t="shared" si="25"/>
        <v>0.36363636363636365</v>
      </c>
      <c r="AT33" s="16">
        <f t="shared" si="25"/>
        <v>0.40963855421686746</v>
      </c>
      <c r="AU33" s="16">
        <f t="shared" ref="AU33:AZ33" si="26">AU31/AU30</f>
        <v>0.45398773006134968</v>
      </c>
      <c r="AV33" s="16">
        <f t="shared" ref="AV33" si="27">AV31/AV30</f>
        <v>0.5368421052631579</v>
      </c>
      <c r="AW33" s="16">
        <f t="shared" si="26"/>
        <v>0.41379310344827586</v>
      </c>
      <c r="AX33" s="16">
        <f t="shared" si="26"/>
        <v>0.49193548387096775</v>
      </c>
      <c r="AY33" s="16">
        <v>0.47244094488188976</v>
      </c>
      <c r="AZ33" s="16">
        <f t="shared" si="26"/>
        <v>0.53846153846153844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Z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2" ht="32.25" x14ac:dyDescent="0.4">
      <c r="K8" s="23"/>
    </row>
    <row r="11" spans="2:52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168</v>
      </c>
      <c r="AW11" s="4" t="s">
        <v>173</v>
      </c>
      <c r="AX11" s="4" t="s">
        <v>174</v>
      </c>
      <c r="AY11" s="4" t="s">
        <v>175</v>
      </c>
      <c r="AZ11" s="4" t="s">
        <v>176</v>
      </c>
    </row>
    <row r="12" spans="2:52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</row>
    <row r="13" spans="2:52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</row>
    <row r="14" spans="2:52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AZ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v>0.81111111111111112</v>
      </c>
      <c r="AZ14" s="12">
        <f t="shared" si="5"/>
        <v>0.70588235294117652</v>
      </c>
    </row>
    <row r="15" spans="2:52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</row>
    <row r="16" spans="2:52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</row>
    <row r="17" spans="2:52" ht="29.25" thickBot="1" x14ac:dyDescent="0.25">
      <c r="B17" s="5" t="s">
        <v>136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AZ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v>0.88888888888888884</v>
      </c>
      <c r="AZ17" s="12">
        <f t="shared" si="12"/>
        <v>0.88</v>
      </c>
    </row>
    <row r="18" spans="2:52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</row>
    <row r="19" spans="2:52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</row>
    <row r="20" spans="2:52" ht="20.100000000000001" customHeight="1" thickBot="1" x14ac:dyDescent="0.25">
      <c r="B20" s="5" t="s">
        <v>139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AZ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v>0.9375</v>
      </c>
      <c r="AZ20" s="12">
        <f t="shared" si="19"/>
        <v>0.92592592592592593</v>
      </c>
    </row>
    <row r="21" spans="2:52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</row>
    <row r="22" spans="2:52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</row>
    <row r="23" spans="2:52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</row>
    <row r="24" spans="2:52" ht="20.100000000000001" customHeight="1" thickBot="1" x14ac:dyDescent="0.25">
      <c r="B24" s="5" t="s">
        <v>143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AZ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v>0.83847549909255903</v>
      </c>
      <c r="AZ24" s="12">
        <f t="shared" si="26"/>
        <v>0.82375271149674623</v>
      </c>
    </row>
    <row r="25" spans="2:52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</row>
    <row r="26" spans="2:52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</row>
    <row r="27" spans="2:52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</row>
    <row r="28" spans="2:52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</row>
    <row r="29" spans="2:52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</row>
    <row r="30" spans="2:52" ht="20.100000000000001" customHeight="1" thickBot="1" x14ac:dyDescent="0.25">
      <c r="B30" s="5" t="s">
        <v>144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AZ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v>0.83199999999999996</v>
      </c>
      <c r="AZ30" s="12">
        <f t="shared" si="33"/>
        <v>0.77272727272727271</v>
      </c>
    </row>
    <row r="31" spans="2:52" ht="20.100000000000001" customHeight="1" thickBot="1" x14ac:dyDescent="0.25">
      <c r="B31" s="5" t="s">
        <v>145</v>
      </c>
      <c r="C31" s="12">
        <f t="shared" ref="C31:R32" si="35">C26/(C26+C28)</f>
        <v>0.765625</v>
      </c>
      <c r="D31" s="12">
        <f t="shared" si="35"/>
        <v>0.72131147540983609</v>
      </c>
      <c r="E31" s="12">
        <f t="shared" si="35"/>
        <v>0.80769230769230771</v>
      </c>
      <c r="F31" s="12">
        <f t="shared" si="35"/>
        <v>0.75</v>
      </c>
      <c r="G31" s="12">
        <f t="shared" si="35"/>
        <v>0.66216216216216217</v>
      </c>
      <c r="H31" s="12">
        <f t="shared" si="35"/>
        <v>0.76923076923076927</v>
      </c>
      <c r="I31" s="12">
        <f t="shared" si="35"/>
        <v>0.73469387755102045</v>
      </c>
      <c r="J31" s="12">
        <f t="shared" si="35"/>
        <v>0.74242424242424243</v>
      </c>
      <c r="K31" s="12">
        <f t="shared" si="35"/>
        <v>0.77333333333333332</v>
      </c>
      <c r="L31" s="12">
        <f t="shared" si="35"/>
        <v>0.79032258064516125</v>
      </c>
      <c r="M31" s="12">
        <f t="shared" si="35"/>
        <v>0.88235294117647056</v>
      </c>
      <c r="N31" s="12">
        <f t="shared" si="35"/>
        <v>0.77922077922077926</v>
      </c>
      <c r="O31" s="12">
        <f t="shared" si="35"/>
        <v>0.7142857142857143</v>
      </c>
      <c r="P31" s="12">
        <f t="shared" si="35"/>
        <v>0.74545454545454548</v>
      </c>
      <c r="Q31" s="12">
        <f t="shared" si="35"/>
        <v>0.78125</v>
      </c>
      <c r="R31" s="12">
        <f t="shared" si="35"/>
        <v>0.859375</v>
      </c>
      <c r="S31" s="12">
        <f t="shared" ref="D31:AN32" si="36">S26/(S26+S28)</f>
        <v>0.88888888888888884</v>
      </c>
      <c r="T31" s="12">
        <f t="shared" si="36"/>
        <v>0.74626865671641796</v>
      </c>
      <c r="U31" s="12">
        <f t="shared" si="36"/>
        <v>0.95</v>
      </c>
      <c r="V31" s="12">
        <f t="shared" si="36"/>
        <v>0.81132075471698117</v>
      </c>
      <c r="W31" s="12">
        <f t="shared" si="36"/>
        <v>0.77922077922077926</v>
      </c>
      <c r="X31" s="12">
        <f t="shared" si="36"/>
        <v>0.84126984126984128</v>
      </c>
      <c r="Y31" s="12">
        <f t="shared" si="36"/>
        <v>0.65384615384615385</v>
      </c>
      <c r="Z31" s="12">
        <f t="shared" si="36"/>
        <v>0.875</v>
      </c>
      <c r="AA31" s="12">
        <f t="shared" si="36"/>
        <v>0.8</v>
      </c>
      <c r="AB31" s="12">
        <f t="shared" si="36"/>
        <v>0.76388888888888884</v>
      </c>
      <c r="AC31" s="12">
        <f t="shared" si="36"/>
        <v>0.82051282051282048</v>
      </c>
      <c r="AD31" s="12">
        <f t="shared" si="36"/>
        <v>0.86567164179104472</v>
      </c>
      <c r="AE31" s="12">
        <f t="shared" si="36"/>
        <v>0.81538461538461537</v>
      </c>
      <c r="AF31" s="12">
        <f t="shared" si="36"/>
        <v>0.87142857142857144</v>
      </c>
      <c r="AG31" s="12">
        <f t="shared" si="36"/>
        <v>0.82</v>
      </c>
      <c r="AH31" s="12">
        <f t="shared" si="36"/>
        <v>0.88709677419354838</v>
      </c>
      <c r="AI31" s="12">
        <f t="shared" si="36"/>
        <v>0.73809523809523814</v>
      </c>
      <c r="AJ31" s="12">
        <f t="shared" si="36"/>
        <v>0.82608695652173914</v>
      </c>
      <c r="AK31" s="12">
        <f t="shared" si="36"/>
        <v>0.81481481481481477</v>
      </c>
      <c r="AL31" s="12">
        <f t="shared" si="36"/>
        <v>0.84444444444444444</v>
      </c>
      <c r="AM31" s="12">
        <f t="shared" si="36"/>
        <v>0.7640449438202247</v>
      </c>
      <c r="AN31" s="12">
        <f t="shared" si="36"/>
        <v>0.7927927927927928</v>
      </c>
      <c r="AO31" s="12">
        <f t="shared" ref="AO31:AQ31" si="37">AO26/(AO26+AO28)</f>
        <v>0.77358490566037741</v>
      </c>
      <c r="AP31" s="12">
        <f t="shared" ref="AP31" si="38">AP26/(AP26+AP28)</f>
        <v>0.78481012658227844</v>
      </c>
      <c r="AQ31" s="12">
        <f t="shared" si="37"/>
        <v>0.81188118811881194</v>
      </c>
      <c r="AR31" s="12">
        <f t="shared" ref="AR31:AT31" si="39">AR26/(AR26+AR28)</f>
        <v>0.78899082568807344</v>
      </c>
      <c r="AS31" s="12">
        <f t="shared" ref="AS31" si="40">AS26/(AS26+AS28)</f>
        <v>0.7857142857142857</v>
      </c>
      <c r="AT31" s="12">
        <f t="shared" si="39"/>
        <v>0.7558139534883721</v>
      </c>
      <c r="AU31" s="12">
        <f t="shared" ref="AU31:AZ31" si="41">AU26/(AU26+AU28)</f>
        <v>0.80722891566265065</v>
      </c>
      <c r="AV31" s="12">
        <f t="shared" ref="AV31:AX31" si="42">AV26/(AV26+AV28)</f>
        <v>0.8651685393258427</v>
      </c>
      <c r="AW31" s="12">
        <f t="shared" si="42"/>
        <v>0.86842105263157898</v>
      </c>
      <c r="AX31" s="12">
        <f t="shared" si="42"/>
        <v>0.75641025641025639</v>
      </c>
      <c r="AY31" s="12">
        <v>0.84615384615384615</v>
      </c>
      <c r="AZ31" s="12">
        <f t="shared" si="41"/>
        <v>0.77319587628865982</v>
      </c>
    </row>
    <row r="32" spans="2:52" ht="20.100000000000001" customHeight="1" thickBot="1" x14ac:dyDescent="0.25">
      <c r="B32" s="5" t="s">
        <v>146</v>
      </c>
      <c r="C32" s="12">
        <f t="shared" si="35"/>
        <v>0.7142857142857143</v>
      </c>
      <c r="D32" s="12">
        <f t="shared" si="36"/>
        <v>0.70588235294117652</v>
      </c>
      <c r="E32" s="12">
        <f t="shared" si="36"/>
        <v>0.88888888888888884</v>
      </c>
      <c r="F32" s="12">
        <f t="shared" si="36"/>
        <v>0.84375</v>
      </c>
      <c r="G32" s="12">
        <f t="shared" si="36"/>
        <v>0.77272727272727271</v>
      </c>
      <c r="H32" s="12">
        <f t="shared" si="36"/>
        <v>0.73333333333333328</v>
      </c>
      <c r="I32" s="12">
        <f t="shared" si="36"/>
        <v>0.8666666666666667</v>
      </c>
      <c r="J32" s="12">
        <f t="shared" si="36"/>
        <v>0.8571428571428571</v>
      </c>
      <c r="K32" s="12">
        <f t="shared" si="36"/>
        <v>0.76470588235294112</v>
      </c>
      <c r="L32" s="12">
        <f t="shared" si="36"/>
        <v>0.81578947368421051</v>
      </c>
      <c r="M32" s="12">
        <f t="shared" si="36"/>
        <v>0.69230769230769229</v>
      </c>
      <c r="N32" s="12">
        <f t="shared" si="36"/>
        <v>0.90625</v>
      </c>
      <c r="O32" s="12">
        <f t="shared" si="36"/>
        <v>0.58620689655172409</v>
      </c>
      <c r="P32" s="12">
        <f t="shared" si="36"/>
        <v>0.77777777777777779</v>
      </c>
      <c r="Q32" s="12">
        <f t="shared" si="36"/>
        <v>0.81818181818181823</v>
      </c>
      <c r="R32" s="12">
        <f t="shared" si="36"/>
        <v>0.81481481481481477</v>
      </c>
      <c r="S32" s="12">
        <f t="shared" si="36"/>
        <v>0.8571428571428571</v>
      </c>
      <c r="T32" s="12">
        <f t="shared" si="36"/>
        <v>0.6785714285714286</v>
      </c>
      <c r="U32" s="12">
        <f t="shared" si="36"/>
        <v>0.875</v>
      </c>
      <c r="V32" s="12">
        <f t="shared" si="36"/>
        <v>0.72413793103448276</v>
      </c>
      <c r="W32" s="12">
        <f t="shared" si="36"/>
        <v>0.8125</v>
      </c>
      <c r="X32" s="12">
        <f t="shared" si="36"/>
        <v>0.81818181818181823</v>
      </c>
      <c r="Y32" s="12">
        <f t="shared" si="36"/>
        <v>0.8571428571428571</v>
      </c>
      <c r="Z32" s="12">
        <f t="shared" si="36"/>
        <v>0.76</v>
      </c>
      <c r="AA32" s="12">
        <f t="shared" si="36"/>
        <v>0.82857142857142863</v>
      </c>
      <c r="AB32" s="12">
        <f t="shared" si="36"/>
        <v>0.95454545454545459</v>
      </c>
      <c r="AC32" s="12">
        <f t="shared" si="36"/>
        <v>0.83333333333333337</v>
      </c>
      <c r="AD32" s="12">
        <f t="shared" si="36"/>
        <v>0.77142857142857146</v>
      </c>
      <c r="AE32" s="12">
        <f t="shared" si="36"/>
        <v>0.84210526315789469</v>
      </c>
      <c r="AF32" s="12">
        <f t="shared" si="36"/>
        <v>0.87179487179487181</v>
      </c>
      <c r="AG32" s="12">
        <f t="shared" si="36"/>
        <v>0.7142857142857143</v>
      </c>
      <c r="AH32" s="12">
        <f t="shared" si="36"/>
        <v>0.64102564102564108</v>
      </c>
      <c r="AI32" s="12">
        <f t="shared" si="36"/>
        <v>0.74193548387096775</v>
      </c>
      <c r="AJ32" s="12">
        <f t="shared" si="36"/>
        <v>0.83333333333333337</v>
      </c>
      <c r="AK32" s="12">
        <f t="shared" si="36"/>
        <v>0.76470588235294112</v>
      </c>
      <c r="AL32" s="12">
        <f t="shared" si="36"/>
        <v>0.8</v>
      </c>
      <c r="AM32" s="12">
        <f t="shared" si="36"/>
        <v>0.78787878787878785</v>
      </c>
      <c r="AN32" s="12">
        <f t="shared" si="36"/>
        <v>0.67241379310344829</v>
      </c>
      <c r="AO32" s="12">
        <f t="shared" ref="AO32:AQ32" si="43">AO27/(AO27+AO29)</f>
        <v>0.66666666666666663</v>
      </c>
      <c r="AP32" s="12">
        <f t="shared" ref="AP32" si="44">AP27/(AP27+AP29)</f>
        <v>0.72916666666666663</v>
      </c>
      <c r="AQ32" s="12">
        <f t="shared" si="43"/>
        <v>0.81818181818181823</v>
      </c>
      <c r="AR32" s="12">
        <f t="shared" ref="AR32:AT32" si="45">AR27/(AR27+AR29)</f>
        <v>0.7678571428571429</v>
      </c>
      <c r="AS32" s="12">
        <f t="shared" ref="AS32" si="46">AS27/(AS27+AS29)</f>
        <v>0.64</v>
      </c>
      <c r="AT32" s="12">
        <f t="shared" si="45"/>
        <v>0.76190476190476186</v>
      </c>
      <c r="AU32" s="12">
        <f t="shared" ref="AU32:AZ32" si="47">AU27/(AU27+AU29)</f>
        <v>0.70731707317073167</v>
      </c>
      <c r="AV32" s="12">
        <f t="shared" ref="AV32:AX32" si="48">AV27/(AV27+AV29)</f>
        <v>0.80645161290322576</v>
      </c>
      <c r="AW32" s="12">
        <f t="shared" si="48"/>
        <v>0.73913043478260865</v>
      </c>
      <c r="AX32" s="12">
        <f t="shared" si="48"/>
        <v>0.86</v>
      </c>
      <c r="AY32" s="12">
        <v>0.80851063829787229</v>
      </c>
      <c r="AZ32" s="12">
        <f t="shared" si="47"/>
        <v>0.77192982456140347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2024-09-30T15:09:52Z</dcterms:modified>
</cp:coreProperties>
</file>